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06" i="1" l="1"/>
  <c r="D29" i="1"/>
  <c r="E22" i="1"/>
  <c r="E24" i="1"/>
  <c r="D12" i="1"/>
  <c r="E23" i="1"/>
  <c r="E25" i="1"/>
  <c r="D94" i="1"/>
  <c r="D61" i="1"/>
  <c r="E18" i="1"/>
  <c r="D88" i="1"/>
  <c r="D73" i="1"/>
  <c r="D79" i="1"/>
  <c r="D57" i="1"/>
  <c r="E21" i="1"/>
  <c r="E16" i="1"/>
  <c r="E12" i="1"/>
  <c r="E26" i="1"/>
</calcChain>
</file>

<file path=xl/sharedStrings.xml><?xml version="1.0" encoding="utf-8"?>
<sst xmlns="http://schemas.openxmlformats.org/spreadsheetml/2006/main" count="136" uniqueCount="128">
  <si>
    <t>№ п/п</t>
  </si>
  <si>
    <t>Наименование показателей</t>
  </si>
  <si>
    <t>Приход</t>
  </si>
  <si>
    <t>Фактические поступления</t>
  </si>
  <si>
    <t>ИТОГО</t>
  </si>
  <si>
    <t>1. Поступление по статьям</t>
  </si>
  <si>
    <t>1.</t>
  </si>
  <si>
    <t>2.</t>
  </si>
  <si>
    <t>3.</t>
  </si>
  <si>
    <t>СИП</t>
  </si>
  <si>
    <t>4.</t>
  </si>
  <si>
    <t>ВСЕГО прошлые периоды</t>
  </si>
  <si>
    <t>ВСЕГО будущий период</t>
  </si>
  <si>
    <t>ВСЕГО прочий приход (новый садовод)</t>
  </si>
  <si>
    <t xml:space="preserve">ВСЕГО </t>
  </si>
  <si>
    <t>6.</t>
  </si>
  <si>
    <t>взыскано по судебным искам за прошлый период</t>
  </si>
  <si>
    <t>ДВИЖЕНИЕ ДЕНЕЖНЫХ СРЕДСТВ ПО КАССЕ и РАСЧЕТНОМУ СЧЕТУ СНТ «Художник»</t>
  </si>
  <si>
    <t xml:space="preserve">ОТЧЕТ БУХГАЛТЕРА СНТ "ХУДОЖНИК" </t>
  </si>
  <si>
    <t>Поступило денежных средств в кассу и на расчетный счет:</t>
  </si>
  <si>
    <t>Расход</t>
  </si>
  <si>
    <t>Фактические расходы</t>
  </si>
  <si>
    <t xml:space="preserve"> Расходы по статьям</t>
  </si>
  <si>
    <t>Административные расходы</t>
  </si>
  <si>
    <t>1.1</t>
  </si>
  <si>
    <t>Выплаты работникам по штатному расписанию</t>
  </si>
  <si>
    <t>1.2</t>
  </si>
  <si>
    <t xml:space="preserve"> Страховые взносы в фонды</t>
  </si>
  <si>
    <t>1.3</t>
  </si>
  <si>
    <t>Расчетно-кассовое обслуживание и услуги банка</t>
  </si>
  <si>
    <t>1.4</t>
  </si>
  <si>
    <t>Почтовые расходы</t>
  </si>
  <si>
    <t>1.5</t>
  </si>
  <si>
    <t>Транспортные расходы</t>
  </si>
  <si>
    <t>1.6</t>
  </si>
  <si>
    <t>Телефонные расходы</t>
  </si>
  <si>
    <t>1.7</t>
  </si>
  <si>
    <t>Электронная сдача отчетности и техподдержка  электронных программ</t>
  </si>
  <si>
    <t>1.8</t>
  </si>
  <si>
    <t>Канцелярские товары, обслуживание оргтехники, полиграфические услуги</t>
  </si>
  <si>
    <t>1.9</t>
  </si>
  <si>
    <t>Непредвиденные расходы</t>
  </si>
  <si>
    <t>1.10</t>
  </si>
  <si>
    <t>Вознаграждение</t>
  </si>
  <si>
    <t>Земельный налог</t>
  </si>
  <si>
    <t>Обслуживание территории и инфраструктуры СНТ "Художник"</t>
  </si>
  <si>
    <t>3.1</t>
  </si>
  <si>
    <t>Аварийное обслуживание эл. сетей</t>
  </si>
  <si>
    <t>3.2</t>
  </si>
  <si>
    <t>3.3</t>
  </si>
  <si>
    <t>Ремонт дорог в СНТ "Художник"</t>
  </si>
  <si>
    <t>3.4</t>
  </si>
  <si>
    <t>Расчистка дорог от снега</t>
  </si>
  <si>
    <t>3.5</t>
  </si>
  <si>
    <t>Электроматериалы( насос, автоматы, провода)</t>
  </si>
  <si>
    <t>3.6</t>
  </si>
  <si>
    <t>Мелиорация</t>
  </si>
  <si>
    <t>3.7</t>
  </si>
  <si>
    <t>Развитие инфраструктуры (стадион, детская площадка, пожарный водоем)</t>
  </si>
  <si>
    <t>3.8</t>
  </si>
  <si>
    <t>Выпиливание, покос, уборка территории</t>
  </si>
  <si>
    <t>3.9</t>
  </si>
  <si>
    <t>ВСЕГО</t>
  </si>
  <si>
    <t>Взносы по договорам ( с владельцев участков)</t>
  </si>
  <si>
    <t>4.1</t>
  </si>
  <si>
    <t>Вывоз ТБО за сезон</t>
  </si>
  <si>
    <t>4.2</t>
  </si>
  <si>
    <t>Взнос за охрану</t>
  </si>
  <si>
    <t>4.3</t>
  </si>
  <si>
    <t>Взнос на содержание ДПК</t>
  </si>
  <si>
    <t>4.4</t>
  </si>
  <si>
    <t>Взнос по смете в Союз " Пупышево"</t>
  </si>
  <si>
    <t>4.6</t>
  </si>
  <si>
    <t>Взнос по договору по использованию программы для ЭВМ "Интеллектуальная платформа КОМЕТА", "Облачные платформы ООО"</t>
  </si>
  <si>
    <t xml:space="preserve">Самоинкассация </t>
  </si>
  <si>
    <t>Израсходовано денежных средств из кассы и расчетного счета:</t>
  </si>
  <si>
    <t>Членские  взносы</t>
  </si>
  <si>
    <t>Целевые взносы новый садовод</t>
  </si>
  <si>
    <t>Возврат подотчетных средств</t>
  </si>
  <si>
    <t>Асфальтирование</t>
  </si>
  <si>
    <t>Оплата электроэнергии</t>
  </si>
  <si>
    <t>1.11</t>
  </si>
  <si>
    <t>Юридические услуги</t>
  </si>
  <si>
    <t>Покупка хозинвентаря</t>
  </si>
  <si>
    <t>Целевые взносы</t>
  </si>
  <si>
    <t>5.1</t>
  </si>
  <si>
    <t>5.2</t>
  </si>
  <si>
    <t>Статьи по приходу,  невошедшие в смету:</t>
  </si>
  <si>
    <t>Бухгалтер   СНТ " Художник "                              Виноградова Ю.А.</t>
  </si>
  <si>
    <t>5.</t>
  </si>
  <si>
    <t>Целевой взнос  на асфальт по Смольнинской дороге</t>
  </si>
  <si>
    <t>Статьи невошедшие в Смету:</t>
  </si>
  <si>
    <t>Самоинкассация</t>
  </si>
  <si>
    <t>Выплата процентов за пользование займом ( за счет прочих поступлений)</t>
  </si>
  <si>
    <t>ИТОГО  ОБОРОТ денежных средств по кассе и по расчетному счету по ПРИХОДУ:</t>
  </si>
  <si>
    <t>ИТОГО  ОБОРОТ денежных средств по кассе и по расчетному счету по РАСХОДУ:</t>
  </si>
  <si>
    <t xml:space="preserve">Возврат перерасхода подотчетной суммы работнику                                                               </t>
  </si>
  <si>
    <t>за период 01.06.2024 года по 31.05.2025 года</t>
  </si>
  <si>
    <r>
      <t xml:space="preserve">На 01.06.2024 общий остаток в кассе и на расчетном счете СНТ 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b/>
        <u/>
        <sz val="14"/>
        <color indexed="8"/>
        <rFont val="Times New Roman"/>
        <family val="1"/>
        <charset val="204"/>
      </rPr>
      <t xml:space="preserve"> 268 973 руб 43 коп</t>
    </r>
  </si>
  <si>
    <t>ВСЕГО по Смете 2024-2025</t>
  </si>
  <si>
    <t>Задолженность садоводов за электроэнергию  (возврат собственных средств СНТ из сметы 2023 г, израсходованных на несвоевременную  оплату электроэнергии садоводами)</t>
  </si>
  <si>
    <t>Компенсация оплаты от Союза СНТ "Пупышево" за осуществление технического надзора за выполнение работ по договору  ном. 170-ТН от 02.08.2024 за КДЦ</t>
  </si>
  <si>
    <t>Получена субсидия от государства на строительство культурно-досугового центра (КДЦ)</t>
  </si>
  <si>
    <t>14 759 976 руб 88 коп</t>
  </si>
  <si>
    <t>Земельный налог  ( сумма списана с ЕНС)</t>
  </si>
  <si>
    <t>Потери электроэнергии (расход собственных средств СНТ из сметы 2023-24 г на  несвоевременную оплату электроэнергии  садоводами ), руб</t>
  </si>
  <si>
    <t>3.10</t>
  </si>
  <si>
    <t>Ремонт триммера</t>
  </si>
  <si>
    <t>Переустановка контейнера</t>
  </si>
  <si>
    <t>Изготовление площадок для раздельного сбора мусора  и работы по оформлению баков для раздельного сбора мусора</t>
  </si>
  <si>
    <t>Изготовление мостика к  КДЦ</t>
  </si>
  <si>
    <t xml:space="preserve">АКТ-СТРИМ  Доп.Соглашение №1 к Договору №08 от 05.04.2024г  за реконструкцию  монтажа управления освещением в ТП фидеров на постоянное  в СНТ "Художник" </t>
  </si>
  <si>
    <t>КДЦ Осуществление технического надзора за выполнением работ по Договору № 170-ТН от 02.08.2024 г (Компенсация оплаты за тех надзор КДЦ от Союза СНТ Пупышево 100000 руб)</t>
  </si>
  <si>
    <t>КДЦ Получена субсидия от УФК по г. Санкт-Петербургу (Комитет финансов Санкт-Петербурга Управление по развитию садоводства и огородничества Санкт-Петербурга) на строительство КДЦ и перечислена СТРОЙТЕХ ООО</t>
  </si>
  <si>
    <t>14 909 786 руб 89 коп</t>
  </si>
  <si>
    <r>
      <t xml:space="preserve">Остаток денежных средств в кассе и на расчетном счете на 31.05.2025 года  составил  </t>
    </r>
    <r>
      <rPr>
        <u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119 163 руб 42 коп</t>
    </r>
  </si>
  <si>
    <t>20512 руб</t>
  </si>
  <si>
    <t>ЕНС списано:</t>
  </si>
  <si>
    <t xml:space="preserve">Земельный налог 2024 г </t>
  </si>
  <si>
    <t>Страховые взносы</t>
  </si>
  <si>
    <t xml:space="preserve">НДФЛ  </t>
  </si>
  <si>
    <t xml:space="preserve">Налог при УСН  </t>
  </si>
  <si>
    <t>17317,8 руб</t>
  </si>
  <si>
    <t>5946 руб</t>
  </si>
  <si>
    <t>10743 руб</t>
  </si>
  <si>
    <t>05.06.2025 г</t>
  </si>
  <si>
    <t xml:space="preserve">Целевой взнос на замену проводов СИП </t>
  </si>
  <si>
    <t>Реконструкция линий электропередач 0,4 кВт в СНТ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</si>
</sst>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Calibri"/>
      <family val="2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1"/>
      <name val="Calibri"/>
      <family val="2"/>
    </font>
    <font>
      <b/>
      <u/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sz val="11"/>
      <name val="Calibri"/>
      <family val="2"/>
    </font>
    <font>
      <b/>
      <u/>
      <sz val="16"/>
      <color indexed="10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/>
    <xf numFmtId="0" fontId="4" fillId="0" borderId="6" xfId="0" applyFont="1" applyBorder="1"/>
    <xf numFmtId="0" fontId="5" fillId="2" borderId="6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/>
    </xf>
    <xf numFmtId="0" fontId="5" fillId="2" borderId="5" xfId="0" applyFont="1" applyFill="1" applyBorder="1"/>
    <xf numFmtId="0" fontId="4" fillId="0" borderId="8" xfId="0" applyFont="1" applyBorder="1"/>
    <xf numFmtId="0" fontId="5" fillId="2" borderId="8" xfId="0" applyFont="1" applyFill="1" applyBorder="1"/>
    <xf numFmtId="0" fontId="0" fillId="0" borderId="9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Fill="1" applyBorder="1"/>
    <xf numFmtId="0" fontId="5" fillId="2" borderId="1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1" fontId="7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5" fillId="0" borderId="0" xfId="0" applyFont="1"/>
    <xf numFmtId="0" fontId="5" fillId="0" borderId="1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3" xfId="0" applyFont="1" applyFill="1" applyBorder="1"/>
    <xf numFmtId="0" fontId="10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4" xfId="0" applyFont="1" applyBorder="1" applyAlignment="1">
      <alignment vertical="center"/>
    </xf>
    <xf numFmtId="0" fontId="1" fillId="0" borderId="15" xfId="0" applyFont="1" applyBorder="1"/>
    <xf numFmtId="49" fontId="5" fillId="0" borderId="15" xfId="0" applyNumberFormat="1" applyFont="1" applyBorder="1" applyAlignment="1">
      <alignment horizontal="right"/>
    </xf>
    <xf numFmtId="0" fontId="5" fillId="0" borderId="15" xfId="0" applyFont="1" applyBorder="1"/>
    <xf numFmtId="0" fontId="5" fillId="0" borderId="0" xfId="0" applyFont="1" applyBorder="1"/>
    <xf numFmtId="0" fontId="9" fillId="0" borderId="15" xfId="0" applyFont="1" applyBorder="1"/>
    <xf numFmtId="0" fontId="5" fillId="0" borderId="16" xfId="0" applyFont="1" applyBorder="1"/>
    <xf numFmtId="1" fontId="5" fillId="0" borderId="0" xfId="0" applyNumberFormat="1" applyFont="1"/>
    <xf numFmtId="1" fontId="5" fillId="0" borderId="0" xfId="0" applyNumberFormat="1" applyFont="1" applyBorder="1" applyAlignment="1"/>
    <xf numFmtId="49" fontId="5" fillId="0" borderId="15" xfId="0" applyNumberFormat="1" applyFont="1" applyBorder="1" applyAlignment="1">
      <alignment horizontal="right" vertical="center"/>
    </xf>
    <xf numFmtId="0" fontId="5" fillId="3" borderId="15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9" fillId="0" borderId="15" xfId="0" applyFont="1" applyFill="1" applyBorder="1" applyAlignment="1">
      <alignment wrapText="1"/>
    </xf>
    <xf numFmtId="0" fontId="5" fillId="0" borderId="14" xfId="0" applyFont="1" applyBorder="1" applyAlignment="1"/>
    <xf numFmtId="0" fontId="4" fillId="0" borderId="3" xfId="0" applyFont="1" applyBorder="1"/>
    <xf numFmtId="0" fontId="2" fillId="0" borderId="8" xfId="0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0" fillId="0" borderId="11" xfId="0" applyFont="1" applyBorder="1"/>
    <xf numFmtId="2" fontId="0" fillId="0" borderId="0" xfId="0" applyNumberFormat="1"/>
    <xf numFmtId="0" fontId="11" fillId="2" borderId="20" xfId="0" applyFont="1" applyFill="1" applyBorder="1"/>
    <xf numFmtId="0" fontId="11" fillId="2" borderId="21" xfId="0" applyFont="1" applyFill="1" applyBorder="1"/>
    <xf numFmtId="0" fontId="11" fillId="0" borderId="0" xfId="0" applyFont="1" applyBorder="1"/>
    <xf numFmtId="0" fontId="12" fillId="0" borderId="1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" fontId="11" fillId="0" borderId="16" xfId="0" applyNumberFormat="1" applyFont="1" applyBorder="1"/>
    <xf numFmtId="0" fontId="11" fillId="0" borderId="22" xfId="0" applyFont="1" applyBorder="1" applyAlignment="1">
      <alignment vertical="center"/>
    </xf>
    <xf numFmtId="0" fontId="4" fillId="0" borderId="23" xfId="0" applyFont="1" applyBorder="1" applyAlignment="1">
      <alignment horizontal="left" vertical="top" wrapText="1"/>
    </xf>
    <xf numFmtId="0" fontId="4" fillId="0" borderId="15" xfId="0" applyFont="1" applyBorder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0" fillId="0" borderId="25" xfId="0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" fontId="10" fillId="0" borderId="0" xfId="0" applyNumberFormat="1" applyFont="1"/>
    <xf numFmtId="2" fontId="5" fillId="0" borderId="0" xfId="0" applyNumberFormat="1" applyFont="1"/>
    <xf numFmtId="1" fontId="0" fillId="0" borderId="0" xfId="0" applyNumberFormat="1"/>
    <xf numFmtId="0" fontId="14" fillId="0" borderId="0" xfId="0" applyFont="1"/>
    <xf numFmtId="0" fontId="15" fillId="0" borderId="0" xfId="0" applyFont="1" applyBorder="1" applyAlignment="1">
      <alignment horizontal="left"/>
    </xf>
    <xf numFmtId="2" fontId="16" fillId="0" borderId="0" xfId="0" applyNumberFormat="1" applyFont="1" applyAlignment="1"/>
    <xf numFmtId="164" fontId="7" fillId="0" borderId="0" xfId="0" applyNumberFormat="1" applyFont="1"/>
    <xf numFmtId="0" fontId="5" fillId="2" borderId="27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1" fontId="9" fillId="2" borderId="26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1" fillId="0" borderId="16" xfId="0" applyFont="1" applyBorder="1"/>
    <xf numFmtId="0" fontId="18" fillId="0" borderId="0" xfId="0" applyFont="1"/>
    <xf numFmtId="2" fontId="9" fillId="2" borderId="14" xfId="0" applyNumberFormat="1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9" fillId="2" borderId="26" xfId="0" applyNumberFormat="1" applyFont="1" applyFill="1" applyBorder="1" applyAlignment="1">
      <alignment horizontal="center" vertical="center"/>
    </xf>
    <xf numFmtId="0" fontId="19" fillId="0" borderId="0" xfId="0" applyFont="1"/>
    <xf numFmtId="0" fontId="15" fillId="0" borderId="0" xfId="0" applyFont="1" applyAlignment="1">
      <alignment horizontal="right"/>
    </xf>
    <xf numFmtId="2" fontId="5" fillId="2" borderId="5" xfId="0" applyNumberFormat="1" applyFont="1" applyFill="1" applyBorder="1"/>
    <xf numFmtId="2" fontId="5" fillId="2" borderId="6" xfId="0" applyNumberFormat="1" applyFont="1" applyFill="1" applyBorder="1"/>
    <xf numFmtId="2" fontId="5" fillId="2" borderId="7" xfId="0" applyNumberFormat="1" applyFont="1" applyFill="1" applyBorder="1"/>
    <xf numFmtId="0" fontId="5" fillId="0" borderId="6" xfId="0" applyFont="1" applyBorder="1" applyAlignment="1"/>
    <xf numFmtId="0" fontId="5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5" fillId="3" borderId="30" xfId="0" applyFont="1" applyFill="1" applyBorder="1" applyAlignment="1">
      <alignment wrapText="1"/>
    </xf>
    <xf numFmtId="0" fontId="5" fillId="3" borderId="23" xfId="0" applyFont="1" applyFill="1" applyBorder="1" applyAlignment="1">
      <alignment wrapText="1"/>
    </xf>
    <xf numFmtId="0" fontId="5" fillId="0" borderId="31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23" xfId="0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30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9" fillId="0" borderId="31" xfId="0" applyFont="1" applyBorder="1" applyAlignment="1">
      <alignment horizontal="right" vertical="center"/>
    </xf>
    <xf numFmtId="0" fontId="5" fillId="0" borderId="36" xfId="0" applyFont="1" applyBorder="1" applyAlignment="1"/>
    <xf numFmtId="0" fontId="5" fillId="0" borderId="23" xfId="0" applyFont="1" applyBorder="1" applyAlignment="1"/>
    <xf numFmtId="0" fontId="9" fillId="0" borderId="6" xfId="0" applyFont="1" applyFill="1" applyBorder="1" applyAlignment="1"/>
    <xf numFmtId="0" fontId="9" fillId="0" borderId="14" xfId="0" applyFont="1" applyFill="1" applyBorder="1" applyAlignment="1"/>
    <xf numFmtId="0" fontId="4" fillId="0" borderId="0" xfId="0" applyFont="1" applyAlignment="1">
      <alignment wrapText="1"/>
    </xf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21" xfId="0" applyFont="1" applyBorder="1" applyAlignment="1"/>
    <xf numFmtId="0" fontId="9" fillId="0" borderId="30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28" xfId="0" applyFont="1" applyBorder="1" applyAlignment="1"/>
    <xf numFmtId="0" fontId="5" fillId="0" borderId="29" xfId="0" applyFont="1" applyBorder="1" applyAlignment="1"/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9" fillId="0" borderId="6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5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10" fillId="0" borderId="20" xfId="0" applyFont="1" applyBorder="1" applyAlignment="1"/>
    <xf numFmtId="0" fontId="10" fillId="0" borderId="26" xfId="0" applyFont="1" applyBorder="1" applyAlignment="1"/>
    <xf numFmtId="0" fontId="4" fillId="0" borderId="34" xfId="0" applyFont="1" applyBorder="1" applyAlignment="1">
      <alignment horizontal="center" vertical="center"/>
    </xf>
    <xf numFmtId="0" fontId="10" fillId="0" borderId="35" xfId="0" applyFont="1" applyBorder="1" applyAlignment="1"/>
    <xf numFmtId="0" fontId="10" fillId="0" borderId="21" xfId="0" applyFont="1" applyBorder="1" applyAlignment="1"/>
    <xf numFmtId="0" fontId="0" fillId="0" borderId="37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2" borderId="6" xfId="0" applyFont="1" applyFill="1" applyBorder="1" applyAlignment="1">
      <alignment wrapText="1"/>
    </xf>
    <xf numFmtId="0" fontId="5" fillId="0" borderId="30" xfId="0" applyFont="1" applyBorder="1" applyAlignment="1"/>
    <xf numFmtId="0" fontId="5" fillId="0" borderId="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" fillId="0" borderId="35" xfId="0" applyFont="1" applyFill="1" applyBorder="1" applyAlignment="1">
      <alignment wrapText="1"/>
    </xf>
    <xf numFmtId="0" fontId="4" fillId="0" borderId="21" xfId="0" applyFont="1" applyBorder="1" applyAlignment="1">
      <alignment wrapText="1"/>
    </xf>
    <xf numFmtId="0" fontId="9" fillId="2" borderId="32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4" fillId="0" borderId="43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0" fillId="0" borderId="38" xfId="0" applyBorder="1" applyAlignment="1">
      <alignment horizontal="center" vertical="center"/>
    </xf>
    <xf numFmtId="0" fontId="4" fillId="0" borderId="5" xfId="0" applyFont="1" applyBorder="1" applyAlignment="1"/>
    <xf numFmtId="0" fontId="4" fillId="0" borderId="3" xfId="0" applyFont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30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5" fillId="0" borderId="1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3" borderId="6" xfId="0" applyFont="1" applyFill="1" applyBorder="1" applyAlignment="1"/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>
      <selection activeCell="G13" sqref="G13"/>
    </sheetView>
  </sheetViews>
  <sheetFormatPr defaultRowHeight="14.5" x14ac:dyDescent="0.35"/>
  <cols>
    <col min="1" max="1" width="5.7265625" customWidth="1"/>
    <col min="2" max="2" width="18.1796875" customWidth="1"/>
    <col min="3" max="3" width="38.1796875" customWidth="1"/>
    <col min="4" max="4" width="17.81640625" customWidth="1"/>
    <col min="5" max="5" width="18.26953125" customWidth="1"/>
    <col min="6" max="6" width="22.54296875" customWidth="1"/>
    <col min="7" max="7" width="15.1796875" customWidth="1"/>
  </cols>
  <sheetData>
    <row r="1" spans="1:7" ht="18" x14ac:dyDescent="0.4">
      <c r="A1" s="187" t="s">
        <v>18</v>
      </c>
      <c r="B1" s="188"/>
      <c r="C1" s="188"/>
      <c r="D1" s="188"/>
      <c r="E1" s="188"/>
      <c r="F1" s="28"/>
      <c r="G1" s="28"/>
    </row>
    <row r="2" spans="1:7" ht="18" x14ac:dyDescent="0.4">
      <c r="A2" s="27"/>
      <c r="B2" s="28"/>
      <c r="C2" s="28"/>
      <c r="D2" s="28"/>
      <c r="E2" s="28"/>
      <c r="F2" s="28"/>
      <c r="G2" s="28"/>
    </row>
    <row r="3" spans="1:7" ht="36" customHeight="1" x14ac:dyDescent="0.45">
      <c r="A3" s="207" t="s">
        <v>17</v>
      </c>
      <c r="B3" s="208"/>
      <c r="C3" s="208"/>
      <c r="D3" s="208"/>
      <c r="E3" s="208"/>
      <c r="F3" s="29"/>
      <c r="G3" s="29"/>
    </row>
    <row r="4" spans="1:7" ht="18" x14ac:dyDescent="0.4">
      <c r="A4" s="209" t="s">
        <v>97</v>
      </c>
      <c r="B4" s="209"/>
      <c r="C4" s="209"/>
      <c r="D4" s="209"/>
      <c r="E4" s="209"/>
      <c r="F4" s="29"/>
      <c r="G4" s="29"/>
    </row>
    <row r="5" spans="1:7" x14ac:dyDescent="0.35">
      <c r="A5" s="21"/>
      <c r="B5" s="20"/>
      <c r="C5" s="20"/>
      <c r="D5" s="20"/>
      <c r="E5" s="20"/>
      <c r="F5" s="20"/>
      <c r="G5" s="20"/>
    </row>
    <row r="6" spans="1:7" ht="18" x14ac:dyDescent="0.35">
      <c r="A6" s="30" t="s">
        <v>98</v>
      </c>
      <c r="B6" s="20"/>
      <c r="C6" s="20"/>
      <c r="D6" s="20"/>
      <c r="E6" s="20"/>
      <c r="F6" s="20"/>
      <c r="G6" s="20"/>
    </row>
    <row r="7" spans="1:7" ht="18" x14ac:dyDescent="0.35">
      <c r="A7" s="30" t="s">
        <v>19</v>
      </c>
      <c r="B7" s="20"/>
      <c r="C7" s="20"/>
      <c r="D7" s="20"/>
      <c r="E7" s="20"/>
      <c r="F7" s="20"/>
      <c r="G7" s="20"/>
    </row>
    <row r="8" spans="1:7" ht="15" thickBot="1" x14ac:dyDescent="0.4">
      <c r="A8" s="20"/>
      <c r="B8" s="20"/>
      <c r="C8" s="20"/>
      <c r="D8" s="20"/>
      <c r="E8" s="20"/>
      <c r="F8" s="20"/>
      <c r="G8" s="20"/>
    </row>
    <row r="9" spans="1:7" x14ac:dyDescent="0.35">
      <c r="A9" s="174" t="s">
        <v>0</v>
      </c>
      <c r="B9" s="176" t="s">
        <v>1</v>
      </c>
      <c r="C9" s="177"/>
      <c r="D9" s="176" t="s">
        <v>2</v>
      </c>
      <c r="E9" s="180"/>
    </row>
    <row r="10" spans="1:7" ht="30.5" thickBot="1" x14ac:dyDescent="0.4">
      <c r="A10" s="175"/>
      <c r="B10" s="178"/>
      <c r="C10" s="179"/>
      <c r="D10" s="59" t="s">
        <v>3</v>
      </c>
      <c r="E10" s="1" t="s">
        <v>4</v>
      </c>
    </row>
    <row r="11" spans="1:7" ht="16" thickBot="1" x14ac:dyDescent="0.4">
      <c r="A11" s="2"/>
      <c r="B11" s="181" t="s">
        <v>5</v>
      </c>
      <c r="C11" s="182"/>
      <c r="D11" s="3"/>
      <c r="E11" s="4"/>
    </row>
    <row r="12" spans="1:7" ht="18" x14ac:dyDescent="0.4">
      <c r="A12" s="192" t="s">
        <v>6</v>
      </c>
      <c r="B12" s="183" t="s">
        <v>76</v>
      </c>
      <c r="C12" s="5">
        <v>2023</v>
      </c>
      <c r="D12" s="103">
        <f>1173.83+71.14+33437</f>
        <v>34681.97</v>
      </c>
      <c r="E12" s="195">
        <f>SUM(D12:D15)</f>
        <v>2731323.4200000004</v>
      </c>
    </row>
    <row r="13" spans="1:7" ht="18" x14ac:dyDescent="0.4">
      <c r="A13" s="201"/>
      <c r="B13" s="184"/>
      <c r="C13" s="6">
        <v>2024</v>
      </c>
      <c r="D13" s="104">
        <v>2320950</v>
      </c>
      <c r="E13" s="196"/>
      <c r="G13" s="66"/>
    </row>
    <row r="14" spans="1:7" ht="18" x14ac:dyDescent="0.4">
      <c r="A14" s="202"/>
      <c r="B14" s="185"/>
      <c r="C14" s="8">
        <v>2025</v>
      </c>
      <c r="D14" s="105">
        <v>320213</v>
      </c>
      <c r="E14" s="197"/>
      <c r="F14" s="85"/>
    </row>
    <row r="15" spans="1:7" ht="36.5" thickBot="1" x14ac:dyDescent="0.4">
      <c r="A15" s="203"/>
      <c r="B15" s="186"/>
      <c r="C15" s="9" t="s">
        <v>16</v>
      </c>
      <c r="D15" s="10">
        <v>55478.45</v>
      </c>
      <c r="E15" s="198"/>
    </row>
    <row r="16" spans="1:7" ht="18" x14ac:dyDescent="0.4">
      <c r="A16" s="192" t="s">
        <v>7</v>
      </c>
      <c r="B16" s="193" t="s">
        <v>9</v>
      </c>
      <c r="C16" s="5">
        <v>2023</v>
      </c>
      <c r="D16" s="11">
        <v>4000</v>
      </c>
      <c r="E16" s="199">
        <f>SUM(D16:D17)</f>
        <v>384000</v>
      </c>
    </row>
    <row r="17" spans="1:5" ht="18.5" thickBot="1" x14ac:dyDescent="0.45">
      <c r="A17" s="172"/>
      <c r="B17" s="194"/>
      <c r="C17" s="6">
        <v>2024</v>
      </c>
      <c r="D17" s="7">
        <v>380000</v>
      </c>
      <c r="E17" s="200"/>
    </row>
    <row r="18" spans="1:5" ht="18" x14ac:dyDescent="0.4">
      <c r="A18" s="171" t="s">
        <v>8</v>
      </c>
      <c r="B18" s="189" t="s">
        <v>79</v>
      </c>
      <c r="C18" s="5">
        <v>2023</v>
      </c>
      <c r="D18" s="11">
        <v>3000</v>
      </c>
      <c r="E18" s="204">
        <f>SUM(D18:D20)</f>
        <v>318000</v>
      </c>
    </row>
    <row r="19" spans="1:5" ht="18" x14ac:dyDescent="0.4">
      <c r="A19" s="172"/>
      <c r="B19" s="190"/>
      <c r="C19" s="58">
        <v>2024</v>
      </c>
      <c r="D19" s="31">
        <v>285000</v>
      </c>
      <c r="E19" s="205"/>
    </row>
    <row r="20" spans="1:5" ht="18.5" thickBot="1" x14ac:dyDescent="0.45">
      <c r="A20" s="173"/>
      <c r="B20" s="191"/>
      <c r="C20" s="12">
        <v>2025</v>
      </c>
      <c r="D20" s="13">
        <v>30000</v>
      </c>
      <c r="E20" s="206"/>
    </row>
    <row r="21" spans="1:5" ht="53.25" customHeight="1" thickBot="1" x14ac:dyDescent="0.45">
      <c r="A21" s="14" t="s">
        <v>10</v>
      </c>
      <c r="B21" s="15" t="s">
        <v>77</v>
      </c>
      <c r="C21" s="16"/>
      <c r="D21" s="17">
        <v>16375</v>
      </c>
      <c r="E21" s="90">
        <f>D21</f>
        <v>16375</v>
      </c>
    </row>
    <row r="22" spans="1:5" ht="19" thickBot="1" x14ac:dyDescent="0.5">
      <c r="A22" s="140" t="s">
        <v>99</v>
      </c>
      <c r="B22" s="141"/>
      <c r="C22" s="142"/>
      <c r="D22" s="68"/>
      <c r="E22" s="93">
        <f>D13+D17+D19</f>
        <v>2985950</v>
      </c>
    </row>
    <row r="23" spans="1:5" ht="19" thickBot="1" x14ac:dyDescent="0.5">
      <c r="A23" s="140" t="s">
        <v>11</v>
      </c>
      <c r="B23" s="141"/>
      <c r="C23" s="142"/>
      <c r="D23" s="68"/>
      <c r="E23" s="93">
        <f>D12+D15+D16+D18</f>
        <v>97160.42</v>
      </c>
    </row>
    <row r="24" spans="1:5" ht="19" thickBot="1" x14ac:dyDescent="0.5">
      <c r="A24" s="140" t="s">
        <v>12</v>
      </c>
      <c r="B24" s="141"/>
      <c r="C24" s="142"/>
      <c r="D24" s="68"/>
      <c r="E24" s="94">
        <f>D14+D20</f>
        <v>350213</v>
      </c>
    </row>
    <row r="25" spans="1:5" ht="19" thickBot="1" x14ac:dyDescent="0.5">
      <c r="A25" s="140" t="s">
        <v>13</v>
      </c>
      <c r="B25" s="141"/>
      <c r="C25" s="142"/>
      <c r="D25" s="68"/>
      <c r="E25" s="94">
        <f>D21</f>
        <v>16375</v>
      </c>
    </row>
    <row r="26" spans="1:5" ht="19" thickBot="1" x14ac:dyDescent="0.5">
      <c r="A26" s="143" t="s">
        <v>14</v>
      </c>
      <c r="B26" s="144"/>
      <c r="C26" s="145"/>
      <c r="D26" s="67"/>
      <c r="E26" s="94">
        <f>SUM(E12:E21)</f>
        <v>3449698.4200000004</v>
      </c>
    </row>
    <row r="27" spans="1:5" ht="133.5" customHeight="1" x14ac:dyDescent="0.35">
      <c r="A27" s="147" t="s">
        <v>89</v>
      </c>
      <c r="B27" s="146"/>
      <c r="C27" s="74" t="s">
        <v>100</v>
      </c>
      <c r="D27" s="165">
        <v>178064.76</v>
      </c>
      <c r="E27" s="166"/>
    </row>
    <row r="28" spans="1:5" ht="18.5" thickBot="1" x14ac:dyDescent="0.45">
      <c r="A28" s="147"/>
      <c r="B28" s="146"/>
      <c r="C28" s="75" t="s">
        <v>78</v>
      </c>
      <c r="D28" s="165">
        <v>473</v>
      </c>
      <c r="E28" s="166"/>
    </row>
    <row r="29" spans="1:5" ht="19" thickBot="1" x14ac:dyDescent="0.45">
      <c r="A29" s="32" t="s">
        <v>15</v>
      </c>
      <c r="B29" s="167" t="s">
        <v>80</v>
      </c>
      <c r="C29" s="168"/>
      <c r="D29" s="169">
        <f>1094659.46-178064.76</f>
        <v>916594.7</v>
      </c>
      <c r="E29" s="170"/>
    </row>
    <row r="30" spans="1:5" ht="18.5" x14ac:dyDescent="0.45">
      <c r="A30" s="65"/>
      <c r="B30" s="33"/>
      <c r="C30" s="33"/>
      <c r="D30" s="69"/>
      <c r="E30" s="70"/>
    </row>
    <row r="31" spans="1:5" ht="18" x14ac:dyDescent="0.4">
      <c r="A31" s="26" t="s">
        <v>87</v>
      </c>
      <c r="B31" s="45"/>
      <c r="C31" s="45"/>
      <c r="D31" s="69"/>
      <c r="E31" s="70"/>
    </row>
    <row r="32" spans="1:5" ht="18.5" thickBot="1" x14ac:dyDescent="0.45">
      <c r="A32" s="26"/>
      <c r="B32" s="45"/>
      <c r="C32" s="45"/>
      <c r="D32" s="69"/>
      <c r="E32" s="70"/>
    </row>
    <row r="33" spans="1:6" ht="38.25" customHeight="1" thickBot="1" x14ac:dyDescent="0.45">
      <c r="A33" s="107" t="s">
        <v>102</v>
      </c>
      <c r="B33" s="108"/>
      <c r="C33" s="108"/>
      <c r="D33" s="155">
        <v>7924646</v>
      </c>
      <c r="E33" s="156"/>
    </row>
    <row r="34" spans="1:6" ht="80.25" customHeight="1" thickBot="1" x14ac:dyDescent="0.45">
      <c r="A34" s="107" t="s">
        <v>101</v>
      </c>
      <c r="B34" s="108"/>
      <c r="C34" s="108"/>
      <c r="D34" s="155">
        <v>100000</v>
      </c>
      <c r="E34" s="156"/>
    </row>
    <row r="35" spans="1:6" ht="25.5" customHeight="1" thickBot="1" x14ac:dyDescent="0.45">
      <c r="A35" s="107" t="s">
        <v>92</v>
      </c>
      <c r="B35" s="108"/>
      <c r="C35" s="108"/>
      <c r="D35" s="155">
        <v>2190500</v>
      </c>
      <c r="E35" s="156"/>
    </row>
    <row r="36" spans="1:6" ht="22.5" customHeight="1" x14ac:dyDescent="0.4">
      <c r="A36" s="63"/>
      <c r="B36" s="64"/>
      <c r="C36" s="64"/>
      <c r="D36" s="54"/>
      <c r="E36" s="71"/>
    </row>
    <row r="37" spans="1:6" ht="42.75" customHeight="1" x14ac:dyDescent="0.4">
      <c r="A37" s="158" t="s">
        <v>94</v>
      </c>
      <c r="B37" s="115"/>
      <c r="C37" s="115"/>
      <c r="D37" s="88" t="s">
        <v>103</v>
      </c>
      <c r="E37" s="87"/>
    </row>
    <row r="38" spans="1:6" ht="25.5" customHeight="1" x14ac:dyDescent="0.4">
      <c r="A38" s="63"/>
      <c r="B38" s="64"/>
      <c r="C38" s="64"/>
      <c r="D38" s="54"/>
      <c r="E38" s="71"/>
    </row>
    <row r="39" spans="1:6" ht="18" x14ac:dyDescent="0.4">
      <c r="A39" s="34" t="s">
        <v>75</v>
      </c>
      <c r="B39" s="33"/>
      <c r="C39" s="33"/>
      <c r="D39" s="34"/>
      <c r="E39" s="18"/>
    </row>
    <row r="40" spans="1:6" ht="19" thickBot="1" x14ac:dyDescent="0.5">
      <c r="A40" s="35"/>
      <c r="B40" s="35"/>
      <c r="C40" s="35"/>
      <c r="D40" s="35"/>
      <c r="E40" s="35"/>
    </row>
    <row r="41" spans="1:6" ht="17.5" x14ac:dyDescent="0.35">
      <c r="A41" s="161" t="s">
        <v>0</v>
      </c>
      <c r="B41" s="163" t="s">
        <v>1</v>
      </c>
      <c r="C41" s="164"/>
      <c r="D41" s="36" t="s">
        <v>20</v>
      </c>
      <c r="E41" s="37"/>
      <c r="F41" s="19"/>
    </row>
    <row r="42" spans="1:6" ht="35" x14ac:dyDescent="0.45">
      <c r="A42" s="162"/>
      <c r="B42" s="159"/>
      <c r="C42" s="160"/>
      <c r="D42" s="38" t="s">
        <v>21</v>
      </c>
      <c r="E42" s="35"/>
      <c r="F42" s="19"/>
    </row>
    <row r="43" spans="1:6" ht="18.5" x14ac:dyDescent="0.45">
      <c r="A43" s="39">
        <v>1</v>
      </c>
      <c r="B43" s="159">
        <v>2</v>
      </c>
      <c r="C43" s="160"/>
      <c r="D43" s="38">
        <v>3</v>
      </c>
      <c r="E43" s="35"/>
      <c r="F43" s="19"/>
    </row>
    <row r="44" spans="1:6" ht="18.5" x14ac:dyDescent="0.45">
      <c r="A44" s="40"/>
      <c r="B44" s="215" t="s">
        <v>22</v>
      </c>
      <c r="C44" s="160"/>
      <c r="D44" s="41"/>
      <c r="E44" s="35"/>
      <c r="F44" s="19"/>
    </row>
    <row r="45" spans="1:6" ht="18.5" x14ac:dyDescent="0.45">
      <c r="A45" s="42">
        <v>1</v>
      </c>
      <c r="B45" s="157" t="s">
        <v>23</v>
      </c>
      <c r="C45" s="157"/>
      <c r="D45" s="41"/>
      <c r="E45" s="35"/>
      <c r="F45" s="19"/>
    </row>
    <row r="46" spans="1:6" ht="18.5" x14ac:dyDescent="0.45">
      <c r="A46" s="43" t="s">
        <v>24</v>
      </c>
      <c r="B46" s="138" t="s">
        <v>25</v>
      </c>
      <c r="C46" s="138"/>
      <c r="D46" s="76">
        <v>681120.25</v>
      </c>
      <c r="E46" s="35"/>
      <c r="F46" s="22"/>
    </row>
    <row r="47" spans="1:6" ht="18.5" x14ac:dyDescent="0.45">
      <c r="A47" s="43" t="s">
        <v>26</v>
      </c>
      <c r="B47" s="138" t="s">
        <v>27</v>
      </c>
      <c r="C47" s="138"/>
      <c r="D47" s="76">
        <v>188980.88</v>
      </c>
      <c r="E47" s="35"/>
      <c r="F47" s="22"/>
    </row>
    <row r="48" spans="1:6" ht="35.25" customHeight="1" x14ac:dyDescent="0.45">
      <c r="A48" s="43" t="s">
        <v>28</v>
      </c>
      <c r="B48" s="154" t="s">
        <v>29</v>
      </c>
      <c r="C48" s="154"/>
      <c r="D48" s="76">
        <v>23041.73</v>
      </c>
      <c r="E48" s="35"/>
      <c r="F48" s="22"/>
    </row>
    <row r="49" spans="1:6" ht="18.5" x14ac:dyDescent="0.45">
      <c r="A49" s="43" t="s">
        <v>30</v>
      </c>
      <c r="B49" s="134" t="s">
        <v>31</v>
      </c>
      <c r="C49" s="134"/>
      <c r="D49" s="76">
        <v>2417.5</v>
      </c>
      <c r="E49" s="35"/>
      <c r="F49" s="22"/>
    </row>
    <row r="50" spans="1:6" ht="18.5" x14ac:dyDescent="0.45">
      <c r="A50" s="43" t="s">
        <v>32</v>
      </c>
      <c r="B50" s="134" t="s">
        <v>33</v>
      </c>
      <c r="C50" s="134"/>
      <c r="D50" s="76">
        <v>32081.48</v>
      </c>
      <c r="E50" s="35"/>
      <c r="F50" s="22"/>
    </row>
    <row r="51" spans="1:6" ht="18.5" x14ac:dyDescent="0.45">
      <c r="A51" s="43" t="s">
        <v>34</v>
      </c>
      <c r="B51" s="134" t="s">
        <v>35</v>
      </c>
      <c r="C51" s="134"/>
      <c r="D51" s="76">
        <v>14400</v>
      </c>
      <c r="E51" s="35"/>
      <c r="F51" s="22"/>
    </row>
    <row r="52" spans="1:6" ht="42.75" customHeight="1" x14ac:dyDescent="0.45">
      <c r="A52" s="43" t="s">
        <v>36</v>
      </c>
      <c r="B52" s="133" t="s">
        <v>37</v>
      </c>
      <c r="C52" s="133"/>
      <c r="D52" s="76">
        <v>14900</v>
      </c>
      <c r="E52" s="35"/>
      <c r="F52" s="22"/>
    </row>
    <row r="53" spans="1:6" ht="39.75" customHeight="1" x14ac:dyDescent="0.45">
      <c r="A53" s="43" t="s">
        <v>38</v>
      </c>
      <c r="B53" s="133" t="s">
        <v>39</v>
      </c>
      <c r="C53" s="133"/>
      <c r="D53" s="76">
        <v>15218</v>
      </c>
      <c r="E53" s="35"/>
      <c r="F53" s="22"/>
    </row>
    <row r="54" spans="1:6" ht="18.5" x14ac:dyDescent="0.45">
      <c r="A54" s="43" t="s">
        <v>40</v>
      </c>
      <c r="B54" s="134" t="s">
        <v>41</v>
      </c>
      <c r="C54" s="134"/>
      <c r="D54" s="76">
        <v>20858.45</v>
      </c>
      <c r="E54" s="83"/>
      <c r="F54" s="89"/>
    </row>
    <row r="55" spans="1:6" ht="18.5" x14ac:dyDescent="0.45">
      <c r="A55" s="43" t="s">
        <v>42</v>
      </c>
      <c r="B55" s="138" t="s">
        <v>43</v>
      </c>
      <c r="C55" s="138"/>
      <c r="D55" s="76">
        <v>0</v>
      </c>
      <c r="E55" s="35"/>
      <c r="F55" s="23"/>
    </row>
    <row r="56" spans="1:6" ht="18.5" x14ac:dyDescent="0.45">
      <c r="A56" s="43" t="s">
        <v>81</v>
      </c>
      <c r="B56" s="138" t="s">
        <v>82</v>
      </c>
      <c r="C56" s="138"/>
      <c r="D56" s="76">
        <v>12478.3</v>
      </c>
      <c r="E56" s="35"/>
      <c r="F56" s="23"/>
    </row>
    <row r="57" spans="1:6" ht="18.5" x14ac:dyDescent="0.45">
      <c r="A57" s="44"/>
      <c r="B57" s="139" t="s">
        <v>62</v>
      </c>
      <c r="C57" s="139"/>
      <c r="D57" s="76">
        <f>D55+D54+D53+D52+D51+D50+D49+D48+D47+D46+D56</f>
        <v>1005496.5900000001</v>
      </c>
      <c r="E57" s="83"/>
      <c r="F57" s="22"/>
    </row>
    <row r="58" spans="1:6" ht="18.5" x14ac:dyDescent="0.45">
      <c r="A58" s="26"/>
      <c r="B58" s="45"/>
      <c r="C58" s="45"/>
      <c r="D58" s="72"/>
      <c r="E58" s="35"/>
      <c r="F58" s="23"/>
    </row>
    <row r="59" spans="1:6" ht="18.5" x14ac:dyDescent="0.45">
      <c r="A59" s="46">
        <v>2</v>
      </c>
      <c r="B59" s="148" t="s">
        <v>44</v>
      </c>
      <c r="C59" s="149"/>
      <c r="D59" s="73"/>
      <c r="E59" s="35"/>
      <c r="F59" s="23"/>
    </row>
    <row r="60" spans="1:6" ht="18.5" x14ac:dyDescent="0.45">
      <c r="A60" s="43"/>
      <c r="B60" s="135" t="s">
        <v>104</v>
      </c>
      <c r="C60" s="135"/>
      <c r="D60" s="76">
        <v>20512</v>
      </c>
      <c r="E60" s="35"/>
      <c r="F60" s="22"/>
    </row>
    <row r="61" spans="1:6" ht="18" x14ac:dyDescent="0.4">
      <c r="A61" s="44"/>
      <c r="B61" s="139" t="s">
        <v>62</v>
      </c>
      <c r="C61" s="139"/>
      <c r="D61" s="76">
        <f>SUM(D60:D60)</f>
        <v>20512</v>
      </c>
      <c r="E61" s="48"/>
      <c r="F61" s="23"/>
    </row>
    <row r="62" spans="1:6" ht="18" x14ac:dyDescent="0.4">
      <c r="A62" s="26"/>
      <c r="B62" s="45"/>
      <c r="C62" s="45"/>
      <c r="D62" s="95"/>
      <c r="E62" s="48"/>
      <c r="F62" s="23"/>
    </row>
    <row r="63" spans="1:6" ht="18" x14ac:dyDescent="0.4">
      <c r="A63" s="46">
        <v>3</v>
      </c>
      <c r="B63" s="136" t="s">
        <v>45</v>
      </c>
      <c r="C63" s="136"/>
      <c r="D63" s="137"/>
      <c r="E63" s="49"/>
      <c r="F63" s="23"/>
    </row>
    <row r="64" spans="1:6" ht="18.5" x14ac:dyDescent="0.45">
      <c r="A64" s="50" t="s">
        <v>46</v>
      </c>
      <c r="B64" s="106" t="s">
        <v>47</v>
      </c>
      <c r="C64" s="106"/>
      <c r="D64" s="76">
        <v>0</v>
      </c>
      <c r="E64" s="35"/>
      <c r="F64" s="22"/>
    </row>
    <row r="65" spans="1:6" ht="78.75" customHeight="1" x14ac:dyDescent="0.45">
      <c r="A65" s="50" t="s">
        <v>48</v>
      </c>
      <c r="B65" s="152" t="s">
        <v>105</v>
      </c>
      <c r="C65" s="152"/>
      <c r="D65" s="97">
        <v>140846.9</v>
      </c>
      <c r="E65" s="35"/>
      <c r="F65" s="22"/>
    </row>
    <row r="66" spans="1:6" ht="18.5" x14ac:dyDescent="0.45">
      <c r="A66" s="50" t="s">
        <v>49</v>
      </c>
      <c r="B66" s="153" t="s">
        <v>50</v>
      </c>
      <c r="C66" s="120"/>
      <c r="D66" s="76">
        <v>27000</v>
      </c>
      <c r="E66" s="35"/>
      <c r="F66" s="22"/>
    </row>
    <row r="67" spans="1:6" ht="18.5" x14ac:dyDescent="0.45">
      <c r="A67" s="50" t="s">
        <v>51</v>
      </c>
      <c r="B67" s="153" t="s">
        <v>52</v>
      </c>
      <c r="C67" s="120"/>
      <c r="D67" s="76">
        <v>36000</v>
      </c>
      <c r="E67" s="35"/>
      <c r="F67" s="22"/>
    </row>
    <row r="68" spans="1:6" ht="18.5" x14ac:dyDescent="0.45">
      <c r="A68" s="50" t="s">
        <v>53</v>
      </c>
      <c r="B68" s="153" t="s">
        <v>54</v>
      </c>
      <c r="C68" s="120"/>
      <c r="D68" s="76">
        <v>0</v>
      </c>
      <c r="E68" s="35"/>
      <c r="F68" s="22"/>
    </row>
    <row r="69" spans="1:6" ht="18.5" x14ac:dyDescent="0.45">
      <c r="A69" s="50" t="s">
        <v>55</v>
      </c>
      <c r="B69" s="153" t="s">
        <v>56</v>
      </c>
      <c r="C69" s="120"/>
      <c r="D69" s="76">
        <v>0</v>
      </c>
      <c r="E69" s="35"/>
      <c r="F69" s="22"/>
    </row>
    <row r="70" spans="1:6" ht="43.5" customHeight="1" x14ac:dyDescent="0.45">
      <c r="A70" s="50" t="s">
        <v>57</v>
      </c>
      <c r="B70" s="116" t="s">
        <v>58</v>
      </c>
      <c r="C70" s="117"/>
      <c r="D70" s="76">
        <v>168930.44</v>
      </c>
      <c r="E70" s="83"/>
      <c r="F70" s="22"/>
    </row>
    <row r="71" spans="1:6" ht="18.5" x14ac:dyDescent="0.45">
      <c r="A71" s="50" t="s">
        <v>59</v>
      </c>
      <c r="B71" s="150" t="s">
        <v>60</v>
      </c>
      <c r="C71" s="151"/>
      <c r="D71" s="76">
        <v>140738.23000000001</v>
      </c>
      <c r="E71" s="35"/>
      <c r="F71" s="22"/>
    </row>
    <row r="72" spans="1:6" ht="37.5" customHeight="1" x14ac:dyDescent="0.45">
      <c r="A72" s="50" t="s">
        <v>61</v>
      </c>
      <c r="B72" s="210" t="s">
        <v>127</v>
      </c>
      <c r="C72" s="211"/>
      <c r="D72" s="76">
        <v>354782</v>
      </c>
      <c r="E72" s="35"/>
      <c r="F72" s="22"/>
    </row>
    <row r="73" spans="1:6" ht="27" customHeight="1" x14ac:dyDescent="0.45">
      <c r="A73" s="50" t="s">
        <v>106</v>
      </c>
      <c r="B73" s="153" t="s">
        <v>41</v>
      </c>
      <c r="C73" s="120"/>
      <c r="D73" s="76">
        <f>SUM(D74:D78)</f>
        <v>117376.12999999999</v>
      </c>
      <c r="E73" s="83"/>
      <c r="F73" s="22"/>
    </row>
    <row r="74" spans="1:6" ht="23.25" customHeight="1" x14ac:dyDescent="0.45">
      <c r="A74" s="52"/>
      <c r="B74" s="109" t="s">
        <v>108</v>
      </c>
      <c r="C74" s="110"/>
      <c r="D74" s="98">
        <v>9465</v>
      </c>
      <c r="E74" s="35"/>
      <c r="F74" s="22"/>
    </row>
    <row r="75" spans="1:6" ht="60.75" customHeight="1" x14ac:dyDescent="0.45">
      <c r="A75" s="52"/>
      <c r="B75" s="109" t="s">
        <v>109</v>
      </c>
      <c r="C75" s="113"/>
      <c r="D75" s="98">
        <v>70075</v>
      </c>
      <c r="E75" s="35"/>
      <c r="F75" s="22"/>
    </row>
    <row r="76" spans="1:6" ht="60.75" customHeight="1" x14ac:dyDescent="0.45">
      <c r="A76" s="52"/>
      <c r="B76" s="109" t="s">
        <v>110</v>
      </c>
      <c r="C76" s="113"/>
      <c r="D76" s="98">
        <v>31084.9</v>
      </c>
      <c r="E76" s="35"/>
      <c r="F76" s="22"/>
    </row>
    <row r="77" spans="1:6" ht="23.25" customHeight="1" x14ac:dyDescent="0.45">
      <c r="A77" s="52"/>
      <c r="B77" s="109" t="s">
        <v>107</v>
      </c>
      <c r="C77" s="110"/>
      <c r="D77" s="98">
        <v>3510</v>
      </c>
      <c r="E77" s="35"/>
      <c r="F77" s="22"/>
    </row>
    <row r="78" spans="1:6" ht="18.5" x14ac:dyDescent="0.45">
      <c r="A78" s="51"/>
      <c r="B78" s="214" t="s">
        <v>83</v>
      </c>
      <c r="C78" s="214"/>
      <c r="D78" s="98">
        <v>3241.23</v>
      </c>
      <c r="E78" s="35"/>
      <c r="F78" s="23"/>
    </row>
    <row r="79" spans="1:6" ht="18.5" x14ac:dyDescent="0.45">
      <c r="A79" s="118" t="s">
        <v>62</v>
      </c>
      <c r="B79" s="119"/>
      <c r="C79" s="120"/>
      <c r="D79" s="76">
        <f>D73+D71+D70+D69+D68+D67+D66+D65+D64+D72</f>
        <v>985673.7</v>
      </c>
      <c r="E79" s="83"/>
      <c r="F79" s="22"/>
    </row>
    <row r="80" spans="1:6" ht="18" x14ac:dyDescent="0.4">
      <c r="A80" s="26"/>
      <c r="B80" s="45"/>
      <c r="C80" s="45"/>
      <c r="D80" s="47"/>
      <c r="E80" s="53"/>
      <c r="F80" s="23"/>
    </row>
    <row r="81" spans="1:6" ht="18" x14ac:dyDescent="0.4">
      <c r="A81" s="26"/>
      <c r="B81" s="45"/>
      <c r="C81" s="45"/>
      <c r="D81" s="47"/>
      <c r="E81" s="54"/>
      <c r="F81" s="23"/>
    </row>
    <row r="82" spans="1:6" ht="18" x14ac:dyDescent="0.4">
      <c r="A82" s="46">
        <v>4</v>
      </c>
      <c r="B82" s="121" t="s">
        <v>63</v>
      </c>
      <c r="C82" s="121"/>
      <c r="D82" s="122"/>
      <c r="E82" s="55"/>
      <c r="F82" s="23"/>
    </row>
    <row r="83" spans="1:6" ht="18.5" x14ac:dyDescent="0.45">
      <c r="A83" s="43" t="s">
        <v>64</v>
      </c>
      <c r="B83" s="106" t="s">
        <v>65</v>
      </c>
      <c r="C83" s="106"/>
      <c r="D83" s="76">
        <v>199389.42</v>
      </c>
      <c r="E83" s="35"/>
      <c r="F83" s="23"/>
    </row>
    <row r="84" spans="1:6" ht="18.5" x14ac:dyDescent="0.45">
      <c r="A84" s="43" t="s">
        <v>66</v>
      </c>
      <c r="B84" s="106" t="s">
        <v>67</v>
      </c>
      <c r="C84" s="106"/>
      <c r="D84" s="76">
        <v>196002</v>
      </c>
      <c r="E84" s="35"/>
      <c r="F84" s="23"/>
    </row>
    <row r="85" spans="1:6" ht="18.5" x14ac:dyDescent="0.45">
      <c r="A85" s="43" t="s">
        <v>68</v>
      </c>
      <c r="B85" s="106" t="s">
        <v>69</v>
      </c>
      <c r="C85" s="106"/>
      <c r="D85" s="76">
        <v>49000</v>
      </c>
      <c r="E85" s="35"/>
      <c r="F85" s="23"/>
    </row>
    <row r="86" spans="1:6" ht="18.5" x14ac:dyDescent="0.45">
      <c r="A86" s="43" t="s">
        <v>70</v>
      </c>
      <c r="B86" s="106" t="s">
        <v>71</v>
      </c>
      <c r="C86" s="106"/>
      <c r="D86" s="76">
        <v>130668</v>
      </c>
      <c r="E86" s="35"/>
      <c r="F86" s="23"/>
    </row>
    <row r="87" spans="1:6" ht="76.5" customHeight="1" x14ac:dyDescent="0.45">
      <c r="A87" s="43" t="s">
        <v>72</v>
      </c>
      <c r="B87" s="116" t="s">
        <v>73</v>
      </c>
      <c r="C87" s="117"/>
      <c r="D87" s="76">
        <v>19764</v>
      </c>
      <c r="E87" s="35"/>
      <c r="F87" s="23"/>
    </row>
    <row r="88" spans="1:6" ht="18.5" x14ac:dyDescent="0.45">
      <c r="A88" s="118" t="s">
        <v>62</v>
      </c>
      <c r="B88" s="119"/>
      <c r="C88" s="120"/>
      <c r="D88" s="76">
        <f>SUM(D83:D87)</f>
        <v>594823.42000000004</v>
      </c>
      <c r="E88" s="83"/>
      <c r="F88" s="22"/>
    </row>
    <row r="89" spans="1:6" ht="18" x14ac:dyDescent="0.4">
      <c r="A89" s="26"/>
      <c r="B89" s="45"/>
      <c r="C89" s="45"/>
      <c r="D89" s="47"/>
      <c r="E89" s="25"/>
      <c r="F89" s="23"/>
    </row>
    <row r="90" spans="1:6" ht="18" x14ac:dyDescent="0.4">
      <c r="A90" s="26"/>
      <c r="B90" s="45"/>
      <c r="C90" s="45"/>
      <c r="D90" s="47"/>
      <c r="E90" s="25"/>
      <c r="F90" s="23"/>
    </row>
    <row r="91" spans="1:6" ht="27" customHeight="1" x14ac:dyDescent="0.4">
      <c r="A91" s="56">
        <v>5</v>
      </c>
      <c r="B91" s="127" t="s">
        <v>84</v>
      </c>
      <c r="C91" s="117"/>
      <c r="D91" s="57"/>
      <c r="E91" s="55"/>
      <c r="F91" s="23"/>
    </row>
    <row r="92" spans="1:6" ht="54" customHeight="1" x14ac:dyDescent="0.45">
      <c r="A92" s="43" t="s">
        <v>85</v>
      </c>
      <c r="B92" s="128" t="s">
        <v>126</v>
      </c>
      <c r="C92" s="128"/>
      <c r="D92" s="76">
        <v>510027</v>
      </c>
      <c r="E92" s="35"/>
      <c r="F92" s="22"/>
    </row>
    <row r="93" spans="1:6" ht="36" customHeight="1" x14ac:dyDescent="0.4">
      <c r="A93" s="43" t="s">
        <v>86</v>
      </c>
      <c r="B93" s="128" t="s">
        <v>90</v>
      </c>
      <c r="C93" s="128"/>
      <c r="D93" s="76">
        <v>367500</v>
      </c>
      <c r="E93" s="25"/>
      <c r="F93" s="23"/>
    </row>
    <row r="94" spans="1:6" ht="18" x14ac:dyDescent="0.4">
      <c r="A94" s="118" t="s">
        <v>62</v>
      </c>
      <c r="B94" s="129"/>
      <c r="C94" s="130"/>
      <c r="D94" s="76">
        <f>SUM(D92:D93)</f>
        <v>877527</v>
      </c>
      <c r="E94" s="84"/>
      <c r="F94" s="23"/>
    </row>
    <row r="95" spans="1:6" ht="10.5" customHeight="1" x14ac:dyDescent="0.4">
      <c r="A95" s="26"/>
      <c r="B95" s="45"/>
      <c r="C95" s="45"/>
      <c r="D95" s="47"/>
      <c r="E95" s="25"/>
      <c r="F95" s="23"/>
    </row>
    <row r="96" spans="1:6" ht="18.5" thickBot="1" x14ac:dyDescent="0.45">
      <c r="A96" s="26"/>
      <c r="B96" s="45"/>
      <c r="C96" s="45"/>
      <c r="D96" s="47"/>
      <c r="E96" s="25"/>
      <c r="F96" s="23"/>
    </row>
    <row r="97" spans="1:7" ht="18" x14ac:dyDescent="0.4">
      <c r="A97" s="60"/>
      <c r="B97" s="61"/>
      <c r="C97" s="61"/>
      <c r="D97" s="62"/>
      <c r="E97" s="25"/>
      <c r="F97" s="23"/>
    </row>
    <row r="98" spans="1:7" ht="18" x14ac:dyDescent="0.4">
      <c r="A98" s="26" t="s">
        <v>91</v>
      </c>
      <c r="B98" s="45"/>
      <c r="C98" s="45"/>
      <c r="D98" s="47"/>
      <c r="E98" s="25"/>
      <c r="F98" s="23"/>
    </row>
    <row r="99" spans="1:7" ht="18" x14ac:dyDescent="0.4">
      <c r="A99" s="26"/>
      <c r="B99" s="45"/>
      <c r="C99" s="45"/>
      <c r="D99" s="47"/>
      <c r="E99" s="25"/>
      <c r="F99" s="23"/>
    </row>
    <row r="100" spans="1:7" ht="80.25" customHeight="1" x14ac:dyDescent="0.4">
      <c r="A100" s="111" t="s">
        <v>111</v>
      </c>
      <c r="B100" s="112"/>
      <c r="C100" s="113"/>
      <c r="D100" s="76">
        <v>157287</v>
      </c>
      <c r="E100" s="25"/>
      <c r="F100" s="23"/>
    </row>
    <row r="101" spans="1:7" ht="39.75" customHeight="1" x14ac:dyDescent="0.4">
      <c r="A101" s="111" t="s">
        <v>93</v>
      </c>
      <c r="B101" s="112"/>
      <c r="C101" s="113"/>
      <c r="D101" s="99">
        <v>33000</v>
      </c>
      <c r="E101" s="25"/>
      <c r="F101" s="23"/>
    </row>
    <row r="102" spans="1:7" ht="17.25" customHeight="1" x14ac:dyDescent="0.4">
      <c r="A102" s="111"/>
      <c r="B102" s="112"/>
      <c r="C102" s="113"/>
      <c r="D102" s="77"/>
      <c r="E102" s="25"/>
      <c r="F102" s="23"/>
    </row>
    <row r="103" spans="1:7" ht="111.75" customHeight="1" x14ac:dyDescent="0.4">
      <c r="A103" s="212" t="s">
        <v>113</v>
      </c>
      <c r="B103" s="213"/>
      <c r="C103" s="213"/>
      <c r="D103" s="99">
        <v>7924646.2800000003</v>
      </c>
      <c r="E103" s="25"/>
      <c r="F103" s="23"/>
    </row>
    <row r="104" spans="1:7" ht="82.5" customHeight="1" x14ac:dyDescent="0.4">
      <c r="A104" s="212" t="s">
        <v>112</v>
      </c>
      <c r="B104" s="213"/>
      <c r="C104" s="213"/>
      <c r="D104" s="99">
        <v>177254</v>
      </c>
      <c r="E104" s="25"/>
      <c r="F104" s="23"/>
    </row>
    <row r="105" spans="1:7" ht="21" customHeight="1" thickBot="1" x14ac:dyDescent="0.45">
      <c r="A105" s="79"/>
      <c r="B105" s="64"/>
      <c r="C105" s="80"/>
      <c r="D105" s="81"/>
      <c r="E105" s="25"/>
      <c r="F105" s="23"/>
    </row>
    <row r="106" spans="1:7" ht="18.5" thickBot="1" x14ac:dyDescent="0.45">
      <c r="A106" s="124" t="s">
        <v>80</v>
      </c>
      <c r="B106" s="125"/>
      <c r="C106" s="126"/>
      <c r="D106" s="100">
        <f>1103952.8-D65</f>
        <v>963105.9</v>
      </c>
      <c r="E106" s="25"/>
      <c r="F106" s="23"/>
    </row>
    <row r="107" spans="1:7" ht="39.75" customHeight="1" thickBot="1" x14ac:dyDescent="0.45">
      <c r="A107" s="107" t="s">
        <v>96</v>
      </c>
      <c r="B107" s="108"/>
      <c r="C107" s="108"/>
      <c r="D107" s="82">
        <v>473</v>
      </c>
      <c r="E107" s="25"/>
      <c r="F107" s="24"/>
    </row>
    <row r="108" spans="1:7" ht="18.5" thickBot="1" x14ac:dyDescent="0.45">
      <c r="A108" s="107" t="s">
        <v>74</v>
      </c>
      <c r="B108" s="108"/>
      <c r="C108" s="108"/>
      <c r="D108" s="82">
        <v>2190500</v>
      </c>
      <c r="E108" s="25"/>
      <c r="F108" s="24"/>
      <c r="G108" s="66"/>
    </row>
    <row r="109" spans="1:7" ht="18" x14ac:dyDescent="0.4">
      <c r="A109" s="45"/>
      <c r="B109" s="45"/>
      <c r="C109" s="45"/>
      <c r="D109" s="78"/>
      <c r="E109" s="25"/>
      <c r="F109" s="24"/>
    </row>
    <row r="110" spans="1:7" ht="50.25" customHeight="1" x14ac:dyDescent="0.4">
      <c r="A110" s="114" t="s">
        <v>95</v>
      </c>
      <c r="B110" s="115"/>
      <c r="C110" s="115"/>
      <c r="D110" s="101" t="s">
        <v>114</v>
      </c>
      <c r="E110" s="86"/>
    </row>
    <row r="111" spans="1:7" ht="20.25" customHeight="1" x14ac:dyDescent="0.4">
      <c r="A111" s="91"/>
      <c r="B111" s="92"/>
      <c r="C111" s="92"/>
      <c r="D111" s="101"/>
      <c r="E111" s="86"/>
    </row>
    <row r="112" spans="1:7" ht="22.5" customHeight="1" x14ac:dyDescent="0.4">
      <c r="A112" s="114" t="s">
        <v>117</v>
      </c>
      <c r="B112" s="115"/>
      <c r="C112" s="115"/>
      <c r="D112" s="96"/>
      <c r="E112" s="86"/>
    </row>
    <row r="113" spans="1:7" ht="29.25" customHeight="1" x14ac:dyDescent="0.35">
      <c r="A113" s="114" t="s">
        <v>118</v>
      </c>
      <c r="B113" s="115"/>
      <c r="C113" s="115"/>
      <c r="D113" s="102" t="s">
        <v>116</v>
      </c>
      <c r="E113" s="86"/>
    </row>
    <row r="114" spans="1:7" ht="29.25" customHeight="1" x14ac:dyDescent="0.35">
      <c r="A114" s="114" t="s">
        <v>119</v>
      </c>
      <c r="B114" s="115"/>
      <c r="C114" s="115"/>
      <c r="D114" s="102" t="s">
        <v>122</v>
      </c>
      <c r="E114" s="86"/>
    </row>
    <row r="115" spans="1:7" ht="29.25" customHeight="1" x14ac:dyDescent="0.35">
      <c r="A115" s="114" t="s">
        <v>120</v>
      </c>
      <c r="B115" s="115"/>
      <c r="C115" s="115"/>
      <c r="D115" s="102" t="s">
        <v>123</v>
      </c>
      <c r="E115" s="86"/>
    </row>
    <row r="116" spans="1:7" ht="29.25" customHeight="1" x14ac:dyDescent="0.35">
      <c r="A116" s="114" t="s">
        <v>121</v>
      </c>
      <c r="B116" s="115"/>
      <c r="C116" s="115"/>
      <c r="D116" s="102" t="s">
        <v>124</v>
      </c>
      <c r="E116" s="86"/>
    </row>
    <row r="117" spans="1:7" ht="29.25" customHeight="1" x14ac:dyDescent="0.35">
      <c r="A117" s="114"/>
      <c r="B117" s="115"/>
      <c r="C117" s="115"/>
      <c r="D117" s="102"/>
      <c r="E117" s="86"/>
    </row>
    <row r="118" spans="1:7" ht="18.5" x14ac:dyDescent="0.45">
      <c r="A118" s="35"/>
      <c r="B118" s="35"/>
      <c r="C118" s="35"/>
      <c r="D118" s="35"/>
      <c r="E118" s="35"/>
      <c r="F118" s="66"/>
    </row>
    <row r="119" spans="1:7" ht="18.5" x14ac:dyDescent="0.45">
      <c r="A119" s="35"/>
      <c r="B119" s="35"/>
      <c r="C119" s="35"/>
      <c r="D119" s="35"/>
      <c r="E119" s="35"/>
      <c r="F119" s="66"/>
    </row>
    <row r="120" spans="1:7" ht="34.5" customHeight="1" x14ac:dyDescent="0.45">
      <c r="A120" s="131" t="s">
        <v>115</v>
      </c>
      <c r="B120" s="132"/>
      <c r="C120" s="132"/>
      <c r="D120" s="132"/>
      <c r="E120" s="35"/>
      <c r="G120" s="66"/>
    </row>
    <row r="121" spans="1:7" ht="18.5" x14ac:dyDescent="0.45">
      <c r="A121" s="29"/>
      <c r="B121" s="35"/>
      <c r="C121" s="35"/>
      <c r="D121" s="35"/>
      <c r="E121" s="35"/>
    </row>
    <row r="122" spans="1:7" ht="10.5" customHeight="1" x14ac:dyDescent="0.45">
      <c r="A122" s="123"/>
      <c r="B122" s="115"/>
      <c r="C122" s="115"/>
      <c r="D122" s="115"/>
      <c r="E122" s="35"/>
    </row>
    <row r="123" spans="1:7" ht="7.5" customHeight="1" x14ac:dyDescent="0.45">
      <c r="A123" s="29"/>
      <c r="B123" s="35"/>
      <c r="C123" s="35"/>
      <c r="D123" s="35"/>
      <c r="E123" s="35"/>
    </row>
    <row r="124" spans="1:7" ht="18.5" x14ac:dyDescent="0.45">
      <c r="A124" s="29"/>
      <c r="B124" s="29"/>
      <c r="C124" s="29"/>
      <c r="D124" s="29"/>
      <c r="E124" s="35"/>
    </row>
    <row r="125" spans="1:7" ht="18.5" x14ac:dyDescent="0.45">
      <c r="A125" s="29" t="s">
        <v>88</v>
      </c>
      <c r="B125" s="29"/>
      <c r="C125" s="29"/>
      <c r="D125" s="29"/>
      <c r="E125" s="35"/>
      <c r="F125" s="66"/>
    </row>
    <row r="126" spans="1:7" ht="18.5" x14ac:dyDescent="0.45">
      <c r="A126" s="29"/>
      <c r="B126" s="29"/>
      <c r="C126" s="29"/>
      <c r="D126" s="29"/>
      <c r="E126" s="35"/>
    </row>
    <row r="127" spans="1:7" ht="18.5" x14ac:dyDescent="0.45">
      <c r="A127" s="29" t="s">
        <v>125</v>
      </c>
      <c r="B127" s="29"/>
      <c r="C127" s="29"/>
      <c r="D127" s="29"/>
      <c r="E127" s="35"/>
    </row>
    <row r="128" spans="1:7" ht="18.5" x14ac:dyDescent="0.45">
      <c r="A128" s="29"/>
      <c r="B128" s="29"/>
      <c r="C128" s="29"/>
      <c r="D128" s="29"/>
      <c r="E128" s="35"/>
    </row>
    <row r="129" spans="1:5" ht="18.5" x14ac:dyDescent="0.45">
      <c r="A129" s="29"/>
      <c r="B129" s="29"/>
      <c r="C129" s="29"/>
      <c r="D129" s="29"/>
      <c r="E129" s="35"/>
    </row>
    <row r="130" spans="1:5" ht="18" x14ac:dyDescent="0.4">
      <c r="A130" s="29"/>
      <c r="B130" s="29"/>
      <c r="C130" s="29"/>
      <c r="D130" s="29"/>
    </row>
    <row r="131" spans="1:5" ht="18" x14ac:dyDescent="0.4">
      <c r="A131" s="29"/>
      <c r="B131" s="29"/>
      <c r="C131" s="29"/>
      <c r="D131" s="29"/>
    </row>
    <row r="132" spans="1:5" ht="18" x14ac:dyDescent="0.4">
      <c r="A132" s="29"/>
      <c r="B132" s="29"/>
      <c r="C132" s="29"/>
      <c r="D132" s="29"/>
    </row>
    <row r="133" spans="1:5" ht="18" x14ac:dyDescent="0.4">
      <c r="A133" s="29"/>
      <c r="B133" s="29"/>
      <c r="C133" s="29"/>
      <c r="D133" s="29"/>
    </row>
    <row r="134" spans="1:5" ht="18" x14ac:dyDescent="0.4">
      <c r="A134" s="29"/>
      <c r="B134" s="29"/>
      <c r="C134" s="29"/>
      <c r="D134" s="29"/>
    </row>
    <row r="135" spans="1:5" ht="18" x14ac:dyDescent="0.4">
      <c r="A135" s="29"/>
      <c r="B135" s="29"/>
      <c r="C135" s="29"/>
      <c r="D135" s="29"/>
    </row>
    <row r="136" spans="1:5" ht="18" x14ac:dyDescent="0.4">
      <c r="A136" s="29"/>
      <c r="B136" s="29"/>
      <c r="C136" s="29"/>
      <c r="D136" s="29"/>
    </row>
    <row r="137" spans="1:5" ht="18" x14ac:dyDescent="0.4">
      <c r="A137" s="29"/>
      <c r="B137" s="29"/>
      <c r="C137" s="29"/>
      <c r="D137" s="29"/>
    </row>
    <row r="138" spans="1:5" ht="18" x14ac:dyDescent="0.4">
      <c r="A138" s="29"/>
      <c r="B138" s="29"/>
      <c r="C138" s="29"/>
      <c r="D138" s="29"/>
    </row>
    <row r="139" spans="1:5" ht="18" x14ac:dyDescent="0.4">
      <c r="A139" s="29"/>
      <c r="B139" s="29"/>
      <c r="C139" s="29"/>
      <c r="D139" s="29"/>
    </row>
    <row r="140" spans="1:5" ht="18" x14ac:dyDescent="0.4">
      <c r="A140" s="29"/>
      <c r="B140" s="29"/>
      <c r="C140" s="29"/>
      <c r="D140" s="29"/>
    </row>
    <row r="141" spans="1:5" ht="18" x14ac:dyDescent="0.4">
      <c r="A141" s="29"/>
      <c r="B141" s="29"/>
      <c r="C141" s="29"/>
      <c r="D141" s="29"/>
    </row>
    <row r="142" spans="1:5" ht="18" x14ac:dyDescent="0.4">
      <c r="A142" s="29"/>
      <c r="B142" s="29"/>
      <c r="C142" s="29"/>
      <c r="D142" s="29"/>
    </row>
    <row r="143" spans="1:5" ht="18" x14ac:dyDescent="0.4">
      <c r="A143" s="29"/>
      <c r="B143" s="29"/>
      <c r="C143" s="29"/>
      <c r="D143" s="29"/>
    </row>
  </sheetData>
  <mergeCells count="99">
    <mergeCell ref="B72:C72"/>
    <mergeCell ref="B75:C75"/>
    <mergeCell ref="B76:C76"/>
    <mergeCell ref="A102:C102"/>
    <mergeCell ref="A104:C104"/>
    <mergeCell ref="B78:C78"/>
    <mergeCell ref="A88:C88"/>
    <mergeCell ref="B73:C73"/>
    <mergeCell ref="A101:C101"/>
    <mergeCell ref="A103:C103"/>
    <mergeCell ref="A1:E1"/>
    <mergeCell ref="B18:B20"/>
    <mergeCell ref="A16:A17"/>
    <mergeCell ref="B16:B17"/>
    <mergeCell ref="E12:E15"/>
    <mergeCell ref="E16:E17"/>
    <mergeCell ref="A12:A15"/>
    <mergeCell ref="E18:E20"/>
    <mergeCell ref="A3:E3"/>
    <mergeCell ref="A4:E4"/>
    <mergeCell ref="A9:A10"/>
    <mergeCell ref="B9:C10"/>
    <mergeCell ref="D9:E9"/>
    <mergeCell ref="B11:C11"/>
    <mergeCell ref="B12:B15"/>
    <mergeCell ref="D27:E27"/>
    <mergeCell ref="D28:E28"/>
    <mergeCell ref="B29:C29"/>
    <mergeCell ref="D29:E29"/>
    <mergeCell ref="A18:A20"/>
    <mergeCell ref="A22:C22"/>
    <mergeCell ref="A23:C23"/>
    <mergeCell ref="A24:C24"/>
    <mergeCell ref="D33:E33"/>
    <mergeCell ref="B45:C45"/>
    <mergeCell ref="B46:C46"/>
    <mergeCell ref="A37:C37"/>
    <mergeCell ref="D34:E34"/>
    <mergeCell ref="B43:C43"/>
    <mergeCell ref="A35:C35"/>
    <mergeCell ref="D35:E35"/>
    <mergeCell ref="A41:A42"/>
    <mergeCell ref="B41:C42"/>
    <mergeCell ref="B44:C44"/>
    <mergeCell ref="B71:C71"/>
    <mergeCell ref="B65:C65"/>
    <mergeCell ref="B66:C66"/>
    <mergeCell ref="B67:C67"/>
    <mergeCell ref="B68:C68"/>
    <mergeCell ref="B69:C69"/>
    <mergeCell ref="B70:C70"/>
    <mergeCell ref="B57:C57"/>
    <mergeCell ref="A25:C25"/>
    <mergeCell ref="B56:C56"/>
    <mergeCell ref="B61:C61"/>
    <mergeCell ref="A26:C26"/>
    <mergeCell ref="B49:C49"/>
    <mergeCell ref="B50:C50"/>
    <mergeCell ref="B27:B28"/>
    <mergeCell ref="A27:A28"/>
    <mergeCell ref="B59:C59"/>
    <mergeCell ref="B51:C51"/>
    <mergeCell ref="B48:C48"/>
    <mergeCell ref="A33:C33"/>
    <mergeCell ref="B47:C47"/>
    <mergeCell ref="A122:D122"/>
    <mergeCell ref="A106:C106"/>
    <mergeCell ref="B91:C91"/>
    <mergeCell ref="B92:C92"/>
    <mergeCell ref="A94:C94"/>
    <mergeCell ref="B93:C93"/>
    <mergeCell ref="A120:D120"/>
    <mergeCell ref="A117:C117"/>
    <mergeCell ref="A112:C112"/>
    <mergeCell ref="A114:C114"/>
    <mergeCell ref="A115:C115"/>
    <mergeCell ref="A108:C108"/>
    <mergeCell ref="A100:C100"/>
    <mergeCell ref="A116:C116"/>
    <mergeCell ref="A110:C110"/>
    <mergeCell ref="B87:C87"/>
    <mergeCell ref="A113:C113"/>
    <mergeCell ref="A107:C107"/>
    <mergeCell ref="B83:C83"/>
    <mergeCell ref="B84:C84"/>
    <mergeCell ref="B85:C85"/>
    <mergeCell ref="B86:C86"/>
    <mergeCell ref="A34:C34"/>
    <mergeCell ref="B74:C74"/>
    <mergeCell ref="A79:C79"/>
    <mergeCell ref="B82:D82"/>
    <mergeCell ref="B77:C77"/>
    <mergeCell ref="B52:C52"/>
    <mergeCell ref="B53:C53"/>
    <mergeCell ref="B54:C54"/>
    <mergeCell ref="B60:C60"/>
    <mergeCell ref="B63:D63"/>
    <mergeCell ref="B64:C64"/>
    <mergeCell ref="B55:C55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2025-06-21T09:45:09Z</dcterms:modified>
</cp:coreProperties>
</file>